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cuments\COTAÇÕES\COTAÇÕES 2026\IMDEPA\"/>
    </mc:Choice>
  </mc:AlternateContent>
  <xr:revisionPtr revIDLastSave="0" documentId="13_ncr:1_{0D5FADF0-AF96-4859-BE46-52A638EC235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VAL 01 A 14 ABRIL" sheetId="12" state="hidden" r:id="rId1"/>
    <sheet name="VAL 07 MARÇO" sheetId="13" r:id="rId2"/>
  </sheets>
  <definedNames>
    <definedName name="_xlnm._FilterDatabase" localSheetId="0" hidden="1">'VAL 01 A 14 ABRIL'!$A$3:$K$27</definedName>
    <definedName name="_xlnm._FilterDatabase" localSheetId="1" hidden="1">'VAL 07 MARÇO'!$A$4:$K$31</definedName>
    <definedName name="_xlnm.Print_Area" localSheetId="0">'VAL 01 A 14 ABRIL'!$A$1:$ALU$36</definedName>
    <definedName name="_xlnm.Print_Area" localSheetId="1">'VAL 07 MARÇO'!$A$1:$L$43</definedName>
  </definedNames>
  <calcPr calcId="191029"/>
</workbook>
</file>

<file path=xl/calcChain.xml><?xml version="1.0" encoding="utf-8"?>
<calcChain xmlns="http://schemas.openxmlformats.org/spreadsheetml/2006/main">
  <c r="J7" i="13" l="1"/>
  <c r="J14" i="13" s="1"/>
  <c r="J20" i="13" s="1"/>
  <c r="J27" i="13" s="1"/>
  <c r="K7" i="13"/>
  <c r="K11" i="13"/>
  <c r="K26" i="13"/>
  <c r="K19" i="13"/>
  <c r="J26" i="13"/>
  <c r="J19" i="13"/>
  <c r="K13" i="13"/>
  <c r="J13" i="13"/>
  <c r="K6" i="13"/>
  <c r="J6" i="13"/>
  <c r="K5" i="13"/>
  <c r="K25" i="13" s="1"/>
  <c r="K17" i="13"/>
  <c r="K24" i="13" s="1"/>
  <c r="K31" i="13" s="1"/>
  <c r="J11" i="13"/>
  <c r="J17" i="13" s="1"/>
  <c r="J24" i="13" s="1"/>
  <c r="J31" i="13" s="1"/>
  <c r="K8" i="13"/>
  <c r="K28" i="13" s="1"/>
  <c r="J8" i="13"/>
  <c r="J28" i="13" s="1"/>
  <c r="K14" i="13"/>
  <c r="K20" i="13" s="1"/>
  <c r="K27" i="13" s="1"/>
  <c r="J5" i="13"/>
  <c r="J25" i="13" s="1"/>
  <c r="K8" i="12"/>
  <c r="K26" i="12" s="1"/>
  <c r="J8" i="12"/>
  <c r="J26" i="12" s="1"/>
  <c r="K9" i="12"/>
  <c r="K15" i="12" s="1"/>
  <c r="K21" i="12" s="1"/>
  <c r="K27" i="12" s="1"/>
  <c r="J9" i="12"/>
  <c r="J15" i="12" s="1"/>
  <c r="J21" i="12" s="1"/>
  <c r="J27" i="12" s="1"/>
  <c r="K7" i="12"/>
  <c r="K13" i="12" s="1"/>
  <c r="K19" i="12" s="1"/>
  <c r="K25" i="12" s="1"/>
  <c r="J7" i="12"/>
  <c r="J13" i="12" s="1"/>
  <c r="J19" i="12" s="1"/>
  <c r="J25" i="12" s="1"/>
  <c r="K6" i="12"/>
  <c r="K24" i="12" s="1"/>
  <c r="J6" i="12"/>
  <c r="J24" i="12" s="1"/>
  <c r="K5" i="12"/>
  <c r="K17" i="12" s="1"/>
  <c r="J5" i="12"/>
  <c r="J17" i="12" s="1"/>
  <c r="K4" i="12"/>
  <c r="K22" i="12" s="1"/>
  <c r="J4" i="12"/>
  <c r="J16" i="12" s="1"/>
  <c r="K20" i="12" l="1"/>
  <c r="K14" i="12"/>
  <c r="J14" i="12"/>
  <c r="J20" i="12" s="1"/>
  <c r="J12" i="13"/>
  <c r="J15" i="13"/>
  <c r="J21" i="13" s="1"/>
  <c r="J18" i="13"/>
  <c r="K12" i="13"/>
  <c r="K18" i="13" s="1"/>
  <c r="K15" i="13"/>
  <c r="K21" i="13"/>
  <c r="J11" i="12"/>
  <c r="J23" i="12"/>
  <c r="K11" i="12"/>
  <c r="K18" i="12"/>
  <c r="K23" i="12"/>
  <c r="J18" i="12"/>
  <c r="J10" i="12"/>
  <c r="J12" i="12"/>
  <c r="J22" i="12"/>
  <c r="K10" i="12"/>
  <c r="K16" i="12" s="1"/>
  <c r="K12" i="12"/>
</calcChain>
</file>

<file path=xl/sharedStrings.xml><?xml version="1.0" encoding="utf-8"?>
<sst xmlns="http://schemas.openxmlformats.org/spreadsheetml/2006/main" count="266" uniqueCount="77">
  <si>
    <t>DESPESAS FRETE:</t>
  </si>
  <si>
    <t>ARMADOR</t>
  </si>
  <si>
    <t>20'</t>
  </si>
  <si>
    <t>40'</t>
  </si>
  <si>
    <t>TT</t>
  </si>
  <si>
    <t>QINGDAO</t>
  </si>
  <si>
    <t>NINGBO</t>
  </si>
  <si>
    <t>SHANGHAI</t>
  </si>
  <si>
    <t>CY CUT OFF</t>
  </si>
  <si>
    <t>ETD</t>
  </si>
  <si>
    <t>NOR</t>
  </si>
  <si>
    <t>XINGANG/TIANJIN</t>
  </si>
  <si>
    <t>FREE TIME</t>
  </si>
  <si>
    <t>REMARKS</t>
  </si>
  <si>
    <t>37 DIAS - DIRETO</t>
  </si>
  <si>
    <t>COSCO</t>
  </si>
  <si>
    <t>TAXAS DE DESTINO</t>
  </si>
  <si>
    <t>BL FEE /BL</t>
  </si>
  <si>
    <t>CAPATAZIA /DRY</t>
  </si>
  <si>
    <t>CAPATAZIA /NOR</t>
  </si>
  <si>
    <t>ISPS /CNT</t>
  </si>
  <si>
    <t>DROP OFF /CNT</t>
  </si>
  <si>
    <t>DPP /CNT</t>
  </si>
  <si>
    <t>DESCONSOLIDAÇÃO /BL</t>
  </si>
  <si>
    <t>TARIFÁRIO USD (TAXAS DE DESTINO)</t>
  </si>
  <si>
    <t>TARIFÁRIO BRL (TAXAS DE DESTINO)</t>
  </si>
  <si>
    <t>TRS/CNT</t>
  </si>
  <si>
    <t>21 DIAS DRY / 14 DIAS NOR</t>
  </si>
  <si>
    <t>38 DIAS - DIRETO</t>
  </si>
  <si>
    <t>HMM</t>
  </si>
  <si>
    <t>ONE</t>
  </si>
  <si>
    <t>PIL</t>
  </si>
  <si>
    <t>MSC</t>
  </si>
  <si>
    <t>28 DIAS DRY / 21 DIAS NOR</t>
  </si>
  <si>
    <t>TSC /CNT</t>
  </si>
  <si>
    <t>50 DIAS - VIA BUSAN</t>
  </si>
  <si>
    <t>47 DIAS - VIA SALVADOR</t>
  </si>
  <si>
    <t>36 DIAS - DIRETO</t>
  </si>
  <si>
    <t>45 DIAS - VIA QINGDAO</t>
  </si>
  <si>
    <t>41 - DIRETO</t>
  </si>
  <si>
    <t>50 DIAS - VIA QINGDAO</t>
  </si>
  <si>
    <t>40 DIAS - DIRETO</t>
  </si>
  <si>
    <t>35 DIAS - DIRETO</t>
  </si>
  <si>
    <t>CMA CGM</t>
  </si>
  <si>
    <t>43 DIAS - VIA NINGBO</t>
  </si>
  <si>
    <t>42 DIAS - DIRETO</t>
  </si>
  <si>
    <t>53 DIAS - VIA BUSAN</t>
  </si>
  <si>
    <t>55 DIAS - VIA BUSAN</t>
  </si>
  <si>
    <t>44 DIAS - DIRETO</t>
  </si>
  <si>
    <t>54 DIAS - VIA BUSAN</t>
  </si>
  <si>
    <t>52 DIAS - VIA SHANGHAI</t>
  </si>
  <si>
    <t>***</t>
  </si>
  <si>
    <t>18 DIAS DRY / 14 DIAS NOR</t>
  </si>
  <si>
    <t>VALIDADE: 01 a 14/04/2025 - NAVEGANTES</t>
  </si>
  <si>
    <t>52 DIAS - VIA BUSAN</t>
  </si>
  <si>
    <t>AD SHIPPING AGENCIAMENTO DE CARGAS
Phone: +55 (51) 3902-4008
Rua Ernesto Carlos Iserhard, 526 - Higienópolis Santa Cruz do Sul - RS, 96825-040 - Brasil</t>
  </si>
  <si>
    <t>TARIFÁRIO USD 
(TAXAS DE DESTINO)</t>
  </si>
  <si>
    <t>TARIFÁRIO BRL 
(TAXAS DE DESTINO)</t>
  </si>
  <si>
    <t>21 DIAS DRY / 18 DIAS NOR</t>
  </si>
  <si>
    <t>HAPAG-LLOYD</t>
  </si>
  <si>
    <t>-</t>
  </si>
  <si>
    <t>47 DIAS - VIA SINGAPORE</t>
  </si>
  <si>
    <t>21 DIAS</t>
  </si>
  <si>
    <t>48 dias, via Pelepas + Singapore</t>
  </si>
  <si>
    <t>Frete válido de1°/10 até 14/10/2025</t>
  </si>
  <si>
    <t>Frete válido até 21/10/25</t>
  </si>
  <si>
    <t>28 DIAS DRY / 15 DIAS NOR</t>
  </si>
  <si>
    <t>53 DIAS - VIA QINGDAO OU SHANGHAI</t>
  </si>
  <si>
    <t>20 DIAS DRY / 14 DIAS NOR</t>
  </si>
  <si>
    <t>53 DIAS - VIA QINGDAO</t>
  </si>
  <si>
    <t>49 DIAS - VIA SHANGHAI</t>
  </si>
  <si>
    <t>Frete válido até 14/11/25</t>
  </si>
  <si>
    <t>55 DIAS - VIA BUSAN E SHANGHAI</t>
  </si>
  <si>
    <t>Frete válido de 01/01 até 14/01/26</t>
  </si>
  <si>
    <t>Serenity Premium/CNT</t>
  </si>
  <si>
    <t>VALIDADE: 01/03/2026 a 07/03/2026 - NAVEGANTES</t>
  </si>
  <si>
    <t>Frete válido de 01/03 até 07/03/26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</si>
</sst>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R$-416]\ * #,##0.00_-;\-[$R$-416]\ * #,##0.00_-;_-[$R$-416]\ * \-??_-;_-@_-"/>
    <numFmt numFmtId="165" formatCode="_-[$$-409]* #,##0.00_ ;_-[$$-409]* \-#,##0.00\ ;_-[$$-409]* \-??_ ;_-@_ "/>
    <numFmt numFmtId="166" formatCode="&quot;R$&quot;\ #,##0.00"/>
    <numFmt numFmtId="167" formatCode="[$USD]\ #,##0.00"/>
    <numFmt numFmtId="168" formatCode="[$USD]\ #,##0.00;\-[$USD]\ #,##0.00"/>
  </numFmts>
  <fonts count="12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color rgb="FF00000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66"/>
      <name val="Calibri"/>
      <family val="2"/>
      <charset val="1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AC090"/>
        <bgColor rgb="FFDDD9C3"/>
      </patternFill>
    </fill>
    <fill>
      <patternFill patternType="solid">
        <fgColor rgb="FFDDD9C3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D9C3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002060"/>
        <bgColor rgb="FF003300"/>
      </patternFill>
    </fill>
    <fill>
      <patternFill patternType="solid">
        <fgColor theme="0"/>
        <bgColor rgb="FF003300"/>
      </patternFill>
    </fill>
    <fill>
      <patternFill patternType="solid">
        <fgColor theme="9" tint="0.59999389629810485"/>
        <bgColor rgb="FFDDD9C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DDD9C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0" fontId="0" fillId="7" borderId="0" xfId="0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164" fontId="9" fillId="6" borderId="1" xfId="0" applyNumberFormat="1" applyFont="1" applyFill="1" applyBorder="1" applyAlignment="1">
      <alignment horizontal="left" vertical="center"/>
    </xf>
    <xf numFmtId="166" fontId="9" fillId="7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/>
    <xf numFmtId="166" fontId="9" fillId="5" borderId="1" xfId="0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vertical="center"/>
    </xf>
    <xf numFmtId="167" fontId="9" fillId="6" borderId="1" xfId="0" applyNumberFormat="1" applyFont="1" applyFill="1" applyBorder="1"/>
    <xf numFmtId="164" fontId="8" fillId="11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67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7" fontId="6" fillId="10" borderId="4" xfId="0" applyNumberFormat="1" applyFont="1" applyFill="1" applyBorder="1" applyAlignment="1">
      <alignment horizontal="center" vertical="center"/>
    </xf>
    <xf numFmtId="166" fontId="3" fillId="9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65" fontId="0" fillId="4" borderId="9" xfId="0" applyNumberForma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7" fontId="6" fillId="10" borderId="9" xfId="0" applyNumberFormat="1" applyFont="1" applyFill="1" applyBorder="1" applyAlignment="1">
      <alignment horizontal="center" vertical="center"/>
    </xf>
    <xf numFmtId="166" fontId="6" fillId="10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6" fontId="6" fillId="10" borderId="4" xfId="0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7" fontId="6" fillId="10" borderId="2" xfId="0" applyNumberFormat="1" applyFont="1" applyFill="1" applyBorder="1" applyAlignment="1">
      <alignment horizontal="center" vertical="center"/>
    </xf>
    <xf numFmtId="166" fontId="6" fillId="10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 wrapText="1"/>
    </xf>
    <xf numFmtId="168" fontId="6" fillId="17" borderId="1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center" vertical="center"/>
    </xf>
    <xf numFmtId="166" fontId="9" fillId="7" borderId="14" xfId="0" applyNumberFormat="1" applyFont="1" applyFill="1" applyBorder="1" applyAlignment="1">
      <alignment horizontal="center" vertical="center"/>
    </xf>
    <xf numFmtId="166" fontId="9" fillId="6" borderId="14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67" fontId="9" fillId="6" borderId="14" xfId="0" applyNumberFormat="1" applyFont="1" applyFill="1" applyBorder="1" applyAlignment="1">
      <alignment horizontal="center"/>
    </xf>
    <xf numFmtId="164" fontId="8" fillId="18" borderId="15" xfId="0" applyNumberFormat="1" applyFont="1" applyFill="1" applyBorder="1" applyAlignment="1">
      <alignment horizontal="center" vertical="center"/>
    </xf>
    <xf numFmtId="164" fontId="8" fillId="18" borderId="16" xfId="0" applyNumberFormat="1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165" fontId="0" fillId="17" borderId="1" xfId="0" applyNumberForma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167" fontId="6" fillId="17" borderId="1" xfId="0" applyNumberFormat="1" applyFont="1" applyFill="1" applyBorder="1" applyAlignment="1">
      <alignment horizontal="center" vertical="center"/>
    </xf>
    <xf numFmtId="166" fontId="6" fillId="17" borderId="1" xfId="0" applyNumberFormat="1" applyFont="1" applyFill="1" applyBorder="1" applyAlignment="1">
      <alignment horizontal="center" vertical="center"/>
    </xf>
    <xf numFmtId="165" fontId="6" fillId="17" borderId="1" xfId="0" applyNumberFormat="1" applyFont="1" applyFill="1" applyBorder="1" applyAlignment="1">
      <alignment horizontal="center" vertical="center"/>
    </xf>
    <xf numFmtId="166" fontId="3" fillId="2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14" borderId="0" xfId="0" applyFont="1" applyFill="1" applyAlignment="1">
      <alignment horizontal="right" vertical="center" wrapText="1"/>
    </xf>
    <xf numFmtId="0" fontId="10" fillId="14" borderId="0" xfId="0" applyFont="1" applyFill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00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125506</xdr:colOff>
      <xdr:row>2</xdr:row>
      <xdr:rowOff>3733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8A3083-C550-478D-83F7-E2E36499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0541" cy="127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U59"/>
  <sheetViews>
    <sheetView zoomScale="85" zoomScaleNormal="85" zoomScaleSheetLayoutView="82" workbookViewId="0">
      <selection activeCell="A3" sqref="A3"/>
    </sheetView>
  </sheetViews>
  <sheetFormatPr defaultColWidth="31.44140625" defaultRowHeight="14.4" x14ac:dyDescent="0.3"/>
  <cols>
    <col min="1" max="1" width="43.6640625" style="1" customWidth="1"/>
    <col min="2" max="4" width="20.109375" style="1" customWidth="1"/>
    <col min="5" max="5" width="21.6640625" style="1" bestFit="1" customWidth="1"/>
    <col min="6" max="6" width="15.6640625" style="1" hidden="1" customWidth="1"/>
    <col min="7" max="7" width="9.5546875" style="1" hidden="1" customWidth="1"/>
    <col min="8" max="8" width="20.33203125" style="1" bestFit="1" customWidth="1"/>
    <col min="9" max="9" width="24.5546875" style="6" bestFit="1" customWidth="1"/>
    <col min="10" max="10" width="19.33203125" style="6" bestFit="1" customWidth="1"/>
    <col min="11" max="11" width="18.6640625" style="6" bestFit="1" customWidth="1"/>
    <col min="12" max="12" width="13.6640625" style="6" bestFit="1" customWidth="1"/>
    <col min="13" max="40" width="31.44140625" style="9"/>
    <col min="41" max="1009" width="31.44140625" style="1"/>
  </cols>
  <sheetData>
    <row r="1" spans="1:1009" x14ac:dyDescent="0.3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</row>
    <row r="2" spans="1:1009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</row>
    <row r="3" spans="1:1009" s="2" customFormat="1" x14ac:dyDescent="0.3">
      <c r="A3" s="34" t="s">
        <v>0</v>
      </c>
      <c r="B3" s="35" t="s">
        <v>1</v>
      </c>
      <c r="C3" s="35" t="s">
        <v>2</v>
      </c>
      <c r="D3" s="35" t="s">
        <v>3</v>
      </c>
      <c r="E3" s="35" t="s">
        <v>10</v>
      </c>
      <c r="F3" s="35" t="s">
        <v>8</v>
      </c>
      <c r="G3" s="35" t="s">
        <v>9</v>
      </c>
      <c r="H3" s="35" t="s">
        <v>4</v>
      </c>
      <c r="I3" s="35" t="s">
        <v>12</v>
      </c>
      <c r="J3" s="36" t="s">
        <v>24</v>
      </c>
      <c r="K3" s="36" t="s">
        <v>25</v>
      </c>
      <c r="L3" s="35" t="s">
        <v>13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1009" s="3" customFormat="1" ht="15.75" hidden="1" customHeight="1" x14ac:dyDescent="0.3">
      <c r="A4" s="86" t="s">
        <v>11</v>
      </c>
      <c r="B4" s="37" t="s">
        <v>32</v>
      </c>
      <c r="C4" s="38"/>
      <c r="D4" s="38"/>
      <c r="E4" s="38"/>
      <c r="F4" s="38"/>
      <c r="G4" s="38"/>
      <c r="H4" s="39" t="s">
        <v>35</v>
      </c>
      <c r="I4" s="39" t="s">
        <v>27</v>
      </c>
      <c r="J4" s="40">
        <f>B37+B38</f>
        <v>80</v>
      </c>
      <c r="K4" s="41">
        <f>B30+B32+B33+B34+B35</f>
        <v>2065</v>
      </c>
      <c r="L4" s="4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1009" s="3" customFormat="1" hidden="1" x14ac:dyDescent="0.3">
      <c r="A5" s="87"/>
      <c r="B5" s="33" t="s">
        <v>31</v>
      </c>
      <c r="C5" s="12"/>
      <c r="D5" s="12"/>
      <c r="E5" s="12"/>
      <c r="F5" s="12"/>
      <c r="G5" s="12"/>
      <c r="H5" s="13" t="s">
        <v>40</v>
      </c>
      <c r="I5" s="13" t="s">
        <v>27</v>
      </c>
      <c r="J5" s="30">
        <f>C33+C34+C36+C38+C37</f>
        <v>151</v>
      </c>
      <c r="K5" s="31">
        <f>C30+C32+C35</f>
        <v>1830</v>
      </c>
      <c r="L5" s="43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1009" s="3" customFormat="1" hidden="1" x14ac:dyDescent="0.3">
      <c r="A6" s="87"/>
      <c r="B6" s="33" t="s">
        <v>15</v>
      </c>
      <c r="C6" s="12"/>
      <c r="D6" s="12"/>
      <c r="E6" s="12"/>
      <c r="F6" s="12"/>
      <c r="G6" s="12"/>
      <c r="H6" s="13" t="s">
        <v>38</v>
      </c>
      <c r="I6" s="13" t="s">
        <v>33</v>
      </c>
      <c r="J6" s="30">
        <f>D33+D37+D38</f>
        <v>95</v>
      </c>
      <c r="K6" s="31">
        <f>D30+D32+D34+D35</f>
        <v>1700</v>
      </c>
      <c r="L6" s="4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1009" s="3" customFormat="1" hidden="1" x14ac:dyDescent="0.3">
      <c r="A7" s="87"/>
      <c r="B7" s="33" t="s">
        <v>43</v>
      </c>
      <c r="C7" s="12"/>
      <c r="D7" s="12"/>
      <c r="E7" s="12"/>
      <c r="F7" s="12"/>
      <c r="G7" s="12"/>
      <c r="H7" s="13" t="s">
        <v>44</v>
      </c>
      <c r="I7" s="13" t="s">
        <v>27</v>
      </c>
      <c r="J7" s="30">
        <f>E37+E38</f>
        <v>80</v>
      </c>
      <c r="K7" s="31">
        <f>E30+E32+E33+E34+E35</f>
        <v>1825</v>
      </c>
      <c r="L7" s="4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1009" s="3" customFormat="1" x14ac:dyDescent="0.3">
      <c r="A8" s="88"/>
      <c r="B8" s="51" t="s">
        <v>29</v>
      </c>
      <c r="C8" s="52">
        <v>1025</v>
      </c>
      <c r="D8" s="52">
        <v>1225</v>
      </c>
      <c r="E8" s="52">
        <v>1075</v>
      </c>
      <c r="F8" s="52"/>
      <c r="G8" s="52"/>
      <c r="H8" s="53" t="s">
        <v>49</v>
      </c>
      <c r="I8" s="53" t="s">
        <v>27</v>
      </c>
      <c r="J8" s="54">
        <f>I37+I38</f>
        <v>80</v>
      </c>
      <c r="K8" s="55">
        <f>I30+I32+I33+I34+I35</f>
        <v>1957</v>
      </c>
      <c r="L8" s="56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1009" s="3" customFormat="1" ht="15" thickBot="1" x14ac:dyDescent="0.35">
      <c r="A9" s="89"/>
      <c r="B9" s="44" t="s">
        <v>30</v>
      </c>
      <c r="C9" s="45">
        <v>1015</v>
      </c>
      <c r="D9" s="45">
        <v>1215</v>
      </c>
      <c r="E9" s="45">
        <v>1065</v>
      </c>
      <c r="F9" s="45"/>
      <c r="G9" s="45"/>
      <c r="H9" s="46" t="s">
        <v>46</v>
      </c>
      <c r="I9" s="46" t="s">
        <v>52</v>
      </c>
      <c r="J9" s="47">
        <f>H30+H33+H34+H35+H36+H37+H38</f>
        <v>331</v>
      </c>
      <c r="K9" s="48">
        <f>H32</f>
        <v>1120</v>
      </c>
      <c r="L9" s="4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1009" s="1" customFormat="1" hidden="1" x14ac:dyDescent="0.3">
      <c r="A10" s="86" t="s">
        <v>5</v>
      </c>
      <c r="B10" s="37" t="s">
        <v>32</v>
      </c>
      <c r="C10" s="38"/>
      <c r="D10" s="38"/>
      <c r="E10" s="38"/>
      <c r="F10" s="38"/>
      <c r="G10" s="38"/>
      <c r="H10" s="39" t="s">
        <v>36</v>
      </c>
      <c r="I10" s="39" t="s">
        <v>27</v>
      </c>
      <c r="J10" s="40">
        <f t="shared" ref="J10:K12" si="0">J4</f>
        <v>80</v>
      </c>
      <c r="K10" s="50">
        <f t="shared" si="0"/>
        <v>2065</v>
      </c>
      <c r="L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1009" hidden="1" x14ac:dyDescent="0.3">
      <c r="A11" s="87"/>
      <c r="B11" s="33" t="s">
        <v>31</v>
      </c>
      <c r="C11" s="12"/>
      <c r="D11" s="12"/>
      <c r="E11" s="12"/>
      <c r="F11" s="12"/>
      <c r="G11" s="12"/>
      <c r="H11" s="13" t="s">
        <v>41</v>
      </c>
      <c r="I11" s="13" t="s">
        <v>27</v>
      </c>
      <c r="J11" s="30">
        <f t="shared" si="0"/>
        <v>151</v>
      </c>
      <c r="K11" s="31">
        <f t="shared" si="0"/>
        <v>1830</v>
      </c>
      <c r="L11" s="4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</row>
    <row r="12" spans="1:1009" hidden="1" x14ac:dyDescent="0.3">
      <c r="A12" s="87"/>
      <c r="B12" s="33" t="s">
        <v>15</v>
      </c>
      <c r="C12" s="12"/>
      <c r="D12" s="12"/>
      <c r="E12" s="12"/>
      <c r="F12" s="12"/>
      <c r="G12" s="12"/>
      <c r="H12" s="13" t="s">
        <v>39</v>
      </c>
      <c r="I12" s="13" t="s">
        <v>33</v>
      </c>
      <c r="J12" s="30">
        <f t="shared" si="0"/>
        <v>95</v>
      </c>
      <c r="K12" s="31">
        <f t="shared" si="0"/>
        <v>1700</v>
      </c>
      <c r="L12" s="4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</row>
    <row r="13" spans="1:1009" hidden="1" x14ac:dyDescent="0.3">
      <c r="A13" s="87"/>
      <c r="B13" s="33" t="s">
        <v>43</v>
      </c>
      <c r="C13" s="12"/>
      <c r="D13" s="12"/>
      <c r="E13" s="12"/>
      <c r="F13" s="12"/>
      <c r="G13" s="12"/>
      <c r="H13" s="13" t="s">
        <v>45</v>
      </c>
      <c r="I13" s="13" t="s">
        <v>27</v>
      </c>
      <c r="J13" s="30">
        <f t="shared" ref="J13:K15" si="1">J7</f>
        <v>80</v>
      </c>
      <c r="K13" s="31">
        <f t="shared" si="1"/>
        <v>1825</v>
      </c>
      <c r="L13" s="43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</row>
    <row r="14" spans="1:1009" x14ac:dyDescent="0.3">
      <c r="A14" s="88"/>
      <c r="B14" s="51" t="s">
        <v>29</v>
      </c>
      <c r="C14" s="52">
        <v>1025</v>
      </c>
      <c r="D14" s="52">
        <v>1225</v>
      </c>
      <c r="E14" s="52">
        <v>1075</v>
      </c>
      <c r="F14" s="52"/>
      <c r="G14" s="52"/>
      <c r="H14" s="53" t="s">
        <v>50</v>
      </c>
      <c r="I14" s="53" t="s">
        <v>27</v>
      </c>
      <c r="J14" s="54">
        <f t="shared" si="1"/>
        <v>80</v>
      </c>
      <c r="K14" s="55">
        <f t="shared" si="1"/>
        <v>1957</v>
      </c>
      <c r="L14" s="5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</row>
    <row r="15" spans="1:1009" ht="15" thickBot="1" x14ac:dyDescent="0.35">
      <c r="A15" s="89"/>
      <c r="B15" s="44" t="s">
        <v>30</v>
      </c>
      <c r="C15" s="45">
        <v>1015</v>
      </c>
      <c r="D15" s="45">
        <v>1215</v>
      </c>
      <c r="E15" s="45">
        <v>1065</v>
      </c>
      <c r="F15" s="45"/>
      <c r="G15" s="45"/>
      <c r="H15" s="46" t="s">
        <v>47</v>
      </c>
      <c r="I15" s="46" t="s">
        <v>52</v>
      </c>
      <c r="J15" s="47">
        <f t="shared" si="1"/>
        <v>331</v>
      </c>
      <c r="K15" s="48">
        <f t="shared" si="1"/>
        <v>1120</v>
      </c>
      <c r="L15" s="4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</row>
    <row r="16" spans="1:1009" hidden="1" x14ac:dyDescent="0.3">
      <c r="A16" s="86" t="s">
        <v>6</v>
      </c>
      <c r="B16" s="37" t="s">
        <v>32</v>
      </c>
      <c r="C16" s="38"/>
      <c r="D16" s="38"/>
      <c r="E16" s="38"/>
      <c r="F16" s="38"/>
      <c r="G16" s="38"/>
      <c r="H16" s="39" t="s">
        <v>37</v>
      </c>
      <c r="I16" s="39" t="s">
        <v>27</v>
      </c>
      <c r="J16" s="40">
        <f>J4</f>
        <v>80</v>
      </c>
      <c r="K16" s="50">
        <f>K10</f>
        <v>2065</v>
      </c>
      <c r="L16" s="4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</row>
    <row r="17" spans="1:1009" hidden="1" x14ac:dyDescent="0.3">
      <c r="A17" s="87"/>
      <c r="B17" s="33" t="s">
        <v>31</v>
      </c>
      <c r="C17" s="12"/>
      <c r="D17" s="12"/>
      <c r="E17" s="12"/>
      <c r="F17" s="12"/>
      <c r="G17" s="12"/>
      <c r="H17" s="13" t="s">
        <v>37</v>
      </c>
      <c r="I17" s="13" t="s">
        <v>27</v>
      </c>
      <c r="J17" s="30">
        <f>J5</f>
        <v>151</v>
      </c>
      <c r="K17" s="31">
        <f>K5</f>
        <v>1830</v>
      </c>
      <c r="L17" s="4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</row>
    <row r="18" spans="1:1009" hidden="1" x14ac:dyDescent="0.3">
      <c r="A18" s="87"/>
      <c r="B18" s="33" t="s">
        <v>15</v>
      </c>
      <c r="C18" s="12"/>
      <c r="D18" s="12"/>
      <c r="E18" s="12"/>
      <c r="F18" s="12"/>
      <c r="G18" s="12"/>
      <c r="H18" s="13" t="s">
        <v>37</v>
      </c>
      <c r="I18" s="13" t="s">
        <v>33</v>
      </c>
      <c r="J18" s="30">
        <f>J6</f>
        <v>95</v>
      </c>
      <c r="K18" s="31">
        <f>K6</f>
        <v>1700</v>
      </c>
      <c r="L18" s="43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</row>
    <row r="19" spans="1:1009" hidden="1" x14ac:dyDescent="0.3">
      <c r="A19" s="87"/>
      <c r="B19" s="33" t="s">
        <v>43</v>
      </c>
      <c r="C19" s="12"/>
      <c r="D19" s="12"/>
      <c r="E19" s="12"/>
      <c r="F19" s="12"/>
      <c r="G19" s="12"/>
      <c r="H19" s="13" t="s">
        <v>42</v>
      </c>
      <c r="I19" s="13" t="s">
        <v>27</v>
      </c>
      <c r="J19" s="30">
        <f>J13</f>
        <v>80</v>
      </c>
      <c r="K19" s="31">
        <f>K13</f>
        <v>1825</v>
      </c>
      <c r="L19" s="43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</row>
    <row r="20" spans="1:1009" x14ac:dyDescent="0.3">
      <c r="A20" s="88"/>
      <c r="B20" s="51" t="s">
        <v>29</v>
      </c>
      <c r="C20" s="52">
        <v>1025</v>
      </c>
      <c r="D20" s="52">
        <v>1225</v>
      </c>
      <c r="E20" s="52">
        <v>1075</v>
      </c>
      <c r="F20" s="52"/>
      <c r="G20" s="52"/>
      <c r="H20" s="53" t="s">
        <v>28</v>
      </c>
      <c r="I20" s="53" t="s">
        <v>27</v>
      </c>
      <c r="J20" s="54">
        <f>J14</f>
        <v>80</v>
      </c>
      <c r="K20" s="55">
        <f>K8</f>
        <v>1957</v>
      </c>
      <c r="L20" s="5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</row>
    <row r="21" spans="1:1009" ht="15" thickBot="1" x14ac:dyDescent="0.35">
      <c r="A21" s="89"/>
      <c r="B21" s="44" t="s">
        <v>30</v>
      </c>
      <c r="C21" s="45">
        <v>1015</v>
      </c>
      <c r="D21" s="45">
        <v>1215</v>
      </c>
      <c r="E21" s="45">
        <v>1065</v>
      </c>
      <c r="F21" s="45"/>
      <c r="G21" s="45"/>
      <c r="H21" s="46" t="s">
        <v>48</v>
      </c>
      <c r="I21" s="46" t="s">
        <v>52</v>
      </c>
      <c r="J21" s="47">
        <f>J15</f>
        <v>331</v>
      </c>
      <c r="K21" s="48">
        <f>K15</f>
        <v>1120</v>
      </c>
      <c r="L21" s="4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</row>
    <row r="22" spans="1:1009" s="1" customFormat="1" hidden="1" x14ac:dyDescent="0.3">
      <c r="A22" s="86" t="s">
        <v>7</v>
      </c>
      <c r="B22" s="37" t="s">
        <v>32</v>
      </c>
      <c r="C22" s="38"/>
      <c r="D22" s="38"/>
      <c r="E22" s="38"/>
      <c r="F22" s="38"/>
      <c r="G22" s="38"/>
      <c r="H22" s="39" t="s">
        <v>14</v>
      </c>
      <c r="I22" s="39" t="s">
        <v>27</v>
      </c>
      <c r="J22" s="40">
        <f t="shared" ref="J22:K24" si="2">J4</f>
        <v>80</v>
      </c>
      <c r="K22" s="41">
        <f t="shared" si="2"/>
        <v>2065</v>
      </c>
      <c r="L22" s="4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1009" s="1" customFormat="1" hidden="1" x14ac:dyDescent="0.3">
      <c r="A23" s="87"/>
      <c r="B23" s="33" t="s">
        <v>31</v>
      </c>
      <c r="C23" s="12"/>
      <c r="D23" s="12"/>
      <c r="E23" s="12"/>
      <c r="F23" s="12"/>
      <c r="G23" s="12"/>
      <c r="H23" s="13" t="s">
        <v>42</v>
      </c>
      <c r="I23" s="13" t="s">
        <v>27</v>
      </c>
      <c r="J23" s="30">
        <f t="shared" si="2"/>
        <v>151</v>
      </c>
      <c r="K23" s="31">
        <f t="shared" si="2"/>
        <v>1830</v>
      </c>
      <c r="L23" s="4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1009" s="1" customFormat="1" hidden="1" x14ac:dyDescent="0.3">
      <c r="A24" s="87"/>
      <c r="B24" s="33" t="s">
        <v>15</v>
      </c>
      <c r="C24" s="12"/>
      <c r="D24" s="12"/>
      <c r="E24" s="12"/>
      <c r="F24" s="12"/>
      <c r="G24" s="12"/>
      <c r="H24" s="13" t="s">
        <v>28</v>
      </c>
      <c r="I24" s="13" t="s">
        <v>33</v>
      </c>
      <c r="J24" s="30">
        <f t="shared" si="2"/>
        <v>95</v>
      </c>
      <c r="K24" s="31">
        <f t="shared" si="2"/>
        <v>1700</v>
      </c>
      <c r="L24" s="4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1009" s="1" customFormat="1" hidden="1" x14ac:dyDescent="0.3">
      <c r="A25" s="87"/>
      <c r="B25" s="33" t="s">
        <v>43</v>
      </c>
      <c r="C25" s="12"/>
      <c r="D25" s="12"/>
      <c r="E25" s="12"/>
      <c r="F25" s="12"/>
      <c r="G25" s="12"/>
      <c r="H25" s="13" t="s">
        <v>37</v>
      </c>
      <c r="I25" s="13" t="s">
        <v>27</v>
      </c>
      <c r="J25" s="30">
        <f>J19</f>
        <v>80</v>
      </c>
      <c r="K25" s="31">
        <f>K19</f>
        <v>1825</v>
      </c>
      <c r="L25" s="4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1009" s="1" customFormat="1" x14ac:dyDescent="0.3">
      <c r="A26" s="88"/>
      <c r="B26" s="51" t="s">
        <v>29</v>
      </c>
      <c r="C26" s="52">
        <v>1025</v>
      </c>
      <c r="D26" s="52">
        <v>1225</v>
      </c>
      <c r="E26" s="52">
        <v>1075</v>
      </c>
      <c r="F26" s="52"/>
      <c r="G26" s="52"/>
      <c r="H26" s="53" t="s">
        <v>41</v>
      </c>
      <c r="I26" s="53" t="s">
        <v>27</v>
      </c>
      <c r="J26" s="54">
        <f>J8</f>
        <v>80</v>
      </c>
      <c r="K26" s="55">
        <f>K8</f>
        <v>1957</v>
      </c>
      <c r="L26" s="5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1009" s="1" customFormat="1" ht="15" thickBot="1" x14ac:dyDescent="0.35">
      <c r="A27" s="89"/>
      <c r="B27" s="44" t="s">
        <v>30</v>
      </c>
      <c r="C27" s="45">
        <v>1015</v>
      </c>
      <c r="D27" s="45">
        <v>1215</v>
      </c>
      <c r="E27" s="45">
        <v>1065</v>
      </c>
      <c r="F27" s="45"/>
      <c r="G27" s="45"/>
      <c r="H27" s="46" t="s">
        <v>45</v>
      </c>
      <c r="I27" s="46" t="s">
        <v>52</v>
      </c>
      <c r="J27" s="47">
        <f>J21</f>
        <v>331</v>
      </c>
      <c r="K27" s="48">
        <f>K21</f>
        <v>1120</v>
      </c>
      <c r="L27" s="4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1009" s="1" customFormat="1" x14ac:dyDescent="0.3">
      <c r="A28" s="11"/>
      <c r="B28" s="11"/>
      <c r="C28" s="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1009" s="1" customFormat="1" x14ac:dyDescent="0.3">
      <c r="A29" s="27" t="s">
        <v>16</v>
      </c>
      <c r="B29" s="27" t="s">
        <v>32</v>
      </c>
      <c r="C29" s="28" t="s">
        <v>31</v>
      </c>
      <c r="D29" s="29" t="s">
        <v>15</v>
      </c>
      <c r="E29" s="29" t="s">
        <v>43</v>
      </c>
      <c r="F29" s="29"/>
      <c r="G29" s="29"/>
      <c r="H29" s="29" t="s">
        <v>30</v>
      </c>
      <c r="I29" s="29" t="s">
        <v>29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1009" x14ac:dyDescent="0.3">
      <c r="A30" s="20" t="s">
        <v>17</v>
      </c>
      <c r="B30" s="22">
        <v>618</v>
      </c>
      <c r="C30" s="21">
        <v>620</v>
      </c>
      <c r="D30" s="23">
        <v>430</v>
      </c>
      <c r="E30" s="23">
        <v>520</v>
      </c>
      <c r="F30" s="15"/>
      <c r="G30" s="15"/>
      <c r="H30" s="26">
        <v>95</v>
      </c>
      <c r="I30" s="23">
        <v>585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</row>
    <row r="31" spans="1:1009" s="7" customFormat="1" x14ac:dyDescent="0.3">
      <c r="A31" s="16" t="s">
        <v>18</v>
      </c>
      <c r="B31" s="23">
        <v>806</v>
      </c>
      <c r="C31" s="21">
        <v>1060</v>
      </c>
      <c r="D31" s="21">
        <v>850</v>
      </c>
      <c r="E31" s="21">
        <v>745</v>
      </c>
      <c r="F31" s="14"/>
      <c r="G31" s="14"/>
      <c r="H31" s="21">
        <v>920</v>
      </c>
      <c r="I31" s="21">
        <v>950</v>
      </c>
    </row>
    <row r="32" spans="1:1009" s="6" customFormat="1" x14ac:dyDescent="0.3">
      <c r="A32" s="17" t="s">
        <v>19</v>
      </c>
      <c r="B32" s="21">
        <v>969</v>
      </c>
      <c r="C32" s="21">
        <v>1060</v>
      </c>
      <c r="D32" s="21">
        <v>1000</v>
      </c>
      <c r="E32" s="21">
        <v>890</v>
      </c>
      <c r="F32" s="14"/>
      <c r="G32" s="14"/>
      <c r="H32" s="21">
        <v>1120</v>
      </c>
      <c r="I32" s="21">
        <v>1100</v>
      </c>
    </row>
    <row r="33" spans="1:40" s="4" customFormat="1" x14ac:dyDescent="0.3">
      <c r="A33" s="18" t="s">
        <v>20</v>
      </c>
      <c r="B33" s="24">
        <v>30</v>
      </c>
      <c r="C33" s="32">
        <v>15</v>
      </c>
      <c r="D33" s="25">
        <v>15</v>
      </c>
      <c r="E33" s="24">
        <v>60</v>
      </c>
      <c r="F33" s="19"/>
      <c r="G33" s="19"/>
      <c r="H33" s="25">
        <v>40</v>
      </c>
      <c r="I33" s="24">
        <v>40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4" customFormat="1" x14ac:dyDescent="0.3">
      <c r="A34" s="18" t="s">
        <v>21</v>
      </c>
      <c r="B34" s="21">
        <v>236</v>
      </c>
      <c r="C34" s="32">
        <v>35</v>
      </c>
      <c r="D34" s="24">
        <v>150</v>
      </c>
      <c r="E34" s="24">
        <v>180</v>
      </c>
      <c r="F34" s="19"/>
      <c r="G34" s="19"/>
      <c r="H34" s="25">
        <v>45</v>
      </c>
      <c r="I34" s="24">
        <v>80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4" customFormat="1" x14ac:dyDescent="0.3">
      <c r="A35" s="18" t="s">
        <v>22</v>
      </c>
      <c r="B35" s="21">
        <v>212</v>
      </c>
      <c r="C35" s="21">
        <v>150</v>
      </c>
      <c r="D35" s="24">
        <v>120</v>
      </c>
      <c r="E35" s="24">
        <v>175</v>
      </c>
      <c r="F35" s="19"/>
      <c r="G35" s="19"/>
      <c r="H35" s="25">
        <v>48</v>
      </c>
      <c r="I35" s="24">
        <v>152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4" customFormat="1" x14ac:dyDescent="0.3">
      <c r="A36" s="18" t="s">
        <v>34</v>
      </c>
      <c r="B36" s="57" t="s">
        <v>51</v>
      </c>
      <c r="C36" s="32">
        <v>21</v>
      </c>
      <c r="D36" s="57" t="s">
        <v>51</v>
      </c>
      <c r="E36" s="57" t="s">
        <v>51</v>
      </c>
      <c r="F36" s="19"/>
      <c r="G36" s="19"/>
      <c r="H36" s="25">
        <v>23</v>
      </c>
      <c r="I36" s="57" t="s">
        <v>51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4" customFormat="1" x14ac:dyDescent="0.3">
      <c r="A37" s="18" t="s">
        <v>23</v>
      </c>
      <c r="B37" s="25">
        <v>60</v>
      </c>
      <c r="C37" s="25">
        <v>60</v>
      </c>
      <c r="D37" s="25">
        <v>60</v>
      </c>
      <c r="E37" s="25">
        <v>60</v>
      </c>
      <c r="F37" s="19"/>
      <c r="G37" s="19"/>
      <c r="H37" s="25">
        <v>60</v>
      </c>
      <c r="I37" s="25">
        <v>60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4" customFormat="1" x14ac:dyDescent="0.3">
      <c r="A38" s="18" t="s">
        <v>26</v>
      </c>
      <c r="B38" s="25">
        <v>20</v>
      </c>
      <c r="C38" s="25">
        <v>20</v>
      </c>
      <c r="D38" s="25">
        <v>20</v>
      </c>
      <c r="E38" s="25">
        <v>20</v>
      </c>
      <c r="F38" s="25"/>
      <c r="G38" s="25"/>
      <c r="H38" s="25">
        <v>20</v>
      </c>
      <c r="I38" s="25">
        <v>20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4" customFormat="1" x14ac:dyDescent="0.3">
      <c r="A39" s="18"/>
      <c r="B39" s="25"/>
      <c r="C39" s="25"/>
      <c r="D39" s="25"/>
      <c r="E39" s="25"/>
      <c r="F39" s="19"/>
      <c r="G39" s="19"/>
      <c r="H39" s="25"/>
      <c r="I39" s="2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s="4" customFormat="1" x14ac:dyDescent="0.3">
      <c r="A40" s="18"/>
      <c r="B40" s="19"/>
      <c r="C40" s="19"/>
      <c r="D40" s="19"/>
      <c r="E40" s="19"/>
      <c r="F40" s="19"/>
      <c r="G40" s="19"/>
      <c r="H40" s="19"/>
      <c r="I40" s="1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4" customFormat="1" x14ac:dyDescent="0.3">
      <c r="A41" s="18"/>
      <c r="B41" s="19"/>
      <c r="C41" s="19"/>
      <c r="D41" s="19"/>
      <c r="E41" s="19"/>
      <c r="F41" s="19"/>
      <c r="G41" s="19"/>
      <c r="H41" s="19"/>
      <c r="I41" s="1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4" customFormat="1" x14ac:dyDescent="0.3">
      <c r="A42" s="18"/>
      <c r="B42" s="19"/>
      <c r="C42" s="19"/>
      <c r="D42" s="19"/>
      <c r="E42" s="19"/>
      <c r="F42" s="19"/>
      <c r="G42" s="19"/>
      <c r="H42" s="19"/>
      <c r="I42" s="1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4" customFormat="1" x14ac:dyDescent="0.3">
      <c r="A43" s="18"/>
      <c r="B43" s="19"/>
      <c r="C43" s="19"/>
      <c r="D43" s="19"/>
      <c r="E43" s="19"/>
      <c r="F43" s="19"/>
      <c r="G43" s="19"/>
      <c r="H43" s="19"/>
      <c r="I43" s="1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4" customFormat="1" x14ac:dyDescent="0.3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4" customFormat="1" x14ac:dyDescent="0.3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4" customFormat="1" x14ac:dyDescent="0.3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4" customFormat="1" x14ac:dyDescent="0.3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4" customFormat="1" x14ac:dyDescent="0.3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9:40" s="4" customFormat="1" x14ac:dyDescent="0.3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9:40" s="4" customFormat="1" x14ac:dyDescent="0.3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9:40" s="4" customFormat="1" x14ac:dyDescent="0.3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9:40" s="4" customFormat="1" x14ac:dyDescent="0.3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9:40" s="4" customFormat="1" x14ac:dyDescent="0.3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9:40" s="4" customFormat="1" x14ac:dyDescent="0.3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9:40" s="4" customFormat="1" x14ac:dyDescent="0.3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9:40" s="4" customFormat="1" x14ac:dyDescent="0.3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9:40" s="4" customFormat="1" x14ac:dyDescent="0.3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9:40" s="4" customFormat="1" x14ac:dyDescent="0.3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9:40" s="4" customFormat="1" x14ac:dyDescent="0.3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</sheetData>
  <autoFilter ref="A3:K27" xr:uid="{00000000-0009-0000-0000-000000000000}">
    <filterColumn colId="1">
      <filters>
        <filter val="HMM"/>
        <filter val="ONE"/>
      </filters>
    </filterColumn>
  </autoFilter>
  <mergeCells count="5">
    <mergeCell ref="A1:L2"/>
    <mergeCell ref="A4:A9"/>
    <mergeCell ref="A10:A15"/>
    <mergeCell ref="A16:A21"/>
    <mergeCell ref="A22:A27"/>
  </mergeCells>
  <pageMargins left="0.59055118110236227" right="0.59055118110236227" top="0.59055118110236227" bottom="0.59055118110236227" header="0.51181102362204722" footer="0.51181102362204722"/>
  <pageSetup paperSize="9" scale="60" fitToWidth="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59"/>
  <sheetViews>
    <sheetView showGridLines="0" tabSelected="1" zoomScale="85" zoomScaleNormal="85" zoomScaleSheetLayoutView="55" workbookViewId="0">
      <selection sqref="A1:L2"/>
    </sheetView>
  </sheetViews>
  <sheetFormatPr defaultColWidth="31.44140625" defaultRowHeight="14.4" x14ac:dyDescent="0.3"/>
  <cols>
    <col min="1" max="1" width="22.109375" style="1" customWidth="1"/>
    <col min="2" max="5" width="18.33203125" style="1" customWidth="1"/>
    <col min="6" max="6" width="15.6640625" style="1" hidden="1" customWidth="1"/>
    <col min="7" max="7" width="9.5546875" style="1" hidden="1" customWidth="1"/>
    <col min="8" max="8" width="36.21875" style="1" customWidth="1"/>
    <col min="9" max="9" width="27.109375" style="6" customWidth="1"/>
    <col min="10" max="10" width="23.44140625" style="6" customWidth="1"/>
    <col min="11" max="11" width="21.109375" style="6" customWidth="1"/>
    <col min="12" max="12" width="34.33203125" style="6" customWidth="1"/>
  </cols>
  <sheetData>
    <row r="1" spans="1:12" ht="50.4" customHeight="1" x14ac:dyDescent="0.3">
      <c r="A1" s="90" t="s">
        <v>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50.4" customHeigh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50.4" customHeight="1" x14ac:dyDescent="0.3">
      <c r="A3" s="93" t="s">
        <v>75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s="2" customFormat="1" ht="28.8" x14ac:dyDescent="0.3">
      <c r="A4" s="58" t="s">
        <v>0</v>
      </c>
      <c r="B4" s="59" t="s">
        <v>1</v>
      </c>
      <c r="C4" s="59" t="s">
        <v>2</v>
      </c>
      <c r="D4" s="59" t="s">
        <v>3</v>
      </c>
      <c r="E4" s="59" t="s">
        <v>10</v>
      </c>
      <c r="F4" s="59" t="s">
        <v>8</v>
      </c>
      <c r="G4" s="59" t="s">
        <v>9</v>
      </c>
      <c r="H4" s="59" t="s">
        <v>4</v>
      </c>
      <c r="I4" s="59" t="s">
        <v>12</v>
      </c>
      <c r="J4" s="60" t="s">
        <v>56</v>
      </c>
      <c r="K4" s="60" t="s">
        <v>57</v>
      </c>
      <c r="L4" s="59" t="s">
        <v>13</v>
      </c>
    </row>
    <row r="5" spans="1:12" s="3" customFormat="1" ht="15.75" hidden="1" customHeight="1" x14ac:dyDescent="0.3">
      <c r="A5" s="92" t="s">
        <v>11</v>
      </c>
      <c r="B5" s="79" t="s">
        <v>32</v>
      </c>
      <c r="C5" s="61">
        <v>2600</v>
      </c>
      <c r="D5" s="61">
        <v>2800</v>
      </c>
      <c r="E5" s="61">
        <v>2600</v>
      </c>
      <c r="F5" s="83"/>
      <c r="G5" s="83"/>
      <c r="H5" s="80" t="s">
        <v>54</v>
      </c>
      <c r="I5" s="80" t="s">
        <v>52</v>
      </c>
      <c r="J5" s="81">
        <f>B42+B43</f>
        <v>80</v>
      </c>
      <c r="K5" s="84">
        <f>B34+B36+B37+B38+B39</f>
        <v>2245</v>
      </c>
      <c r="L5" s="80" t="s">
        <v>65</v>
      </c>
    </row>
    <row r="6" spans="1:12" s="3" customFormat="1" ht="15.75" hidden="1" customHeight="1" x14ac:dyDescent="0.3">
      <c r="A6" s="92"/>
      <c r="B6" s="79" t="s">
        <v>59</v>
      </c>
      <c r="C6" s="61">
        <v>2790</v>
      </c>
      <c r="D6" s="61">
        <v>3065</v>
      </c>
      <c r="E6" s="61">
        <v>2165</v>
      </c>
      <c r="F6" s="83"/>
      <c r="G6" s="83"/>
      <c r="H6" s="80" t="s">
        <v>61</v>
      </c>
      <c r="I6" s="80" t="s">
        <v>62</v>
      </c>
      <c r="J6" s="81">
        <f>J42+J43</f>
        <v>80</v>
      </c>
      <c r="K6" s="84" t="e">
        <f>J34+J36+J37+J39</f>
        <v>#VALUE!</v>
      </c>
      <c r="L6" s="80" t="s">
        <v>64</v>
      </c>
    </row>
    <row r="7" spans="1:12" s="3" customFormat="1" x14ac:dyDescent="0.3">
      <c r="A7" s="92"/>
      <c r="B7" s="79" t="s">
        <v>43</v>
      </c>
      <c r="C7" s="61">
        <v>2314</v>
      </c>
      <c r="D7" s="61">
        <v>2464</v>
      </c>
      <c r="E7" s="61">
        <v>2214</v>
      </c>
      <c r="F7" s="83"/>
      <c r="G7" s="83"/>
      <c r="H7" s="80" t="s">
        <v>44</v>
      </c>
      <c r="I7" s="80" t="s">
        <v>58</v>
      </c>
      <c r="J7" s="81">
        <f>E42+E43+E41</f>
        <v>140</v>
      </c>
      <c r="K7" s="82">
        <f>E34+E36+E37+E38</f>
        <v>1690</v>
      </c>
      <c r="L7" s="80" t="s">
        <v>76</v>
      </c>
    </row>
    <row r="8" spans="1:12" s="3" customFormat="1" x14ac:dyDescent="0.3">
      <c r="A8" s="92"/>
      <c r="B8" s="79" t="s">
        <v>29</v>
      </c>
      <c r="C8" s="61">
        <v>2195</v>
      </c>
      <c r="D8" s="61">
        <v>2405</v>
      </c>
      <c r="E8" s="61">
        <v>2245</v>
      </c>
      <c r="F8" s="83"/>
      <c r="G8" s="83"/>
      <c r="H8" s="80" t="s">
        <v>49</v>
      </c>
      <c r="I8" s="80" t="s">
        <v>58</v>
      </c>
      <c r="J8" s="81">
        <f>I42+I43</f>
        <v>80</v>
      </c>
      <c r="K8" s="82">
        <f>I34+I36+I37+I38+I39</f>
        <v>2037</v>
      </c>
      <c r="L8" s="80" t="s">
        <v>76</v>
      </c>
    </row>
    <row r="9" spans="1:12" s="3" customFormat="1" hidden="1" x14ac:dyDescent="0.3">
      <c r="A9" s="92"/>
      <c r="B9" s="79" t="s">
        <v>15</v>
      </c>
      <c r="C9" s="61">
        <v>1250</v>
      </c>
      <c r="D9" s="61">
        <v>1400</v>
      </c>
      <c r="E9" s="61">
        <v>1500</v>
      </c>
      <c r="F9" s="83"/>
      <c r="G9" s="83"/>
      <c r="H9" s="80" t="s">
        <v>67</v>
      </c>
      <c r="I9" s="80" t="s">
        <v>66</v>
      </c>
      <c r="J9" s="81">
        <v>95</v>
      </c>
      <c r="K9" s="82">
        <v>1700</v>
      </c>
      <c r="L9" s="80" t="s">
        <v>73</v>
      </c>
    </row>
    <row r="10" spans="1:12" s="3" customFormat="1" x14ac:dyDescent="0.3">
      <c r="A10" s="92"/>
      <c r="B10" s="79" t="s">
        <v>31</v>
      </c>
      <c r="C10" s="61">
        <v>2215</v>
      </c>
      <c r="D10" s="61">
        <v>2315</v>
      </c>
      <c r="E10" s="61">
        <v>2015</v>
      </c>
      <c r="F10" s="83"/>
      <c r="G10" s="83"/>
      <c r="H10" s="80" t="s">
        <v>69</v>
      </c>
      <c r="I10" s="80" t="s">
        <v>68</v>
      </c>
      <c r="J10" s="81">
        <v>151</v>
      </c>
      <c r="K10" s="82">
        <v>1830</v>
      </c>
      <c r="L10" s="80" t="s">
        <v>76</v>
      </c>
    </row>
    <row r="11" spans="1:12" s="3" customFormat="1" x14ac:dyDescent="0.3">
      <c r="A11" s="92"/>
      <c r="B11" s="79" t="s">
        <v>30</v>
      </c>
      <c r="C11" s="61">
        <v>2265</v>
      </c>
      <c r="D11" s="61">
        <v>2365</v>
      </c>
      <c r="E11" s="61">
        <v>2215</v>
      </c>
      <c r="F11" s="83"/>
      <c r="G11" s="83"/>
      <c r="H11" s="80" t="s">
        <v>46</v>
      </c>
      <c r="I11" s="80" t="s">
        <v>58</v>
      </c>
      <c r="J11" s="81">
        <f>H34+H37+H38+H39+H40+H42+H43</f>
        <v>338</v>
      </c>
      <c r="K11" s="82">
        <f>H36</f>
        <v>1120</v>
      </c>
      <c r="L11" s="80" t="s">
        <v>76</v>
      </c>
    </row>
    <row r="12" spans="1:12" s="1" customFormat="1" hidden="1" x14ac:dyDescent="0.3">
      <c r="A12" s="92" t="s">
        <v>5</v>
      </c>
      <c r="B12" s="79" t="s">
        <v>32</v>
      </c>
      <c r="C12" s="61">
        <v>2600</v>
      </c>
      <c r="D12" s="61">
        <v>2800</v>
      </c>
      <c r="E12" s="61">
        <v>2600</v>
      </c>
      <c r="F12" s="83"/>
      <c r="G12" s="83"/>
      <c r="H12" s="80" t="s">
        <v>36</v>
      </c>
      <c r="I12" s="80" t="s">
        <v>52</v>
      </c>
      <c r="J12" s="81">
        <f>J5</f>
        <v>80</v>
      </c>
      <c r="K12" s="82">
        <f>K5</f>
        <v>2245</v>
      </c>
      <c r="L12" s="80" t="s">
        <v>71</v>
      </c>
    </row>
    <row r="13" spans="1:12" s="1" customFormat="1" hidden="1" x14ac:dyDescent="0.3">
      <c r="A13" s="92"/>
      <c r="B13" s="79" t="s">
        <v>59</v>
      </c>
      <c r="C13" s="61">
        <v>2690</v>
      </c>
      <c r="D13" s="61">
        <v>2865</v>
      </c>
      <c r="E13" s="61">
        <v>2065</v>
      </c>
      <c r="F13" s="83"/>
      <c r="G13" s="83"/>
      <c r="H13" s="80" t="s">
        <v>63</v>
      </c>
      <c r="I13" s="80" t="s">
        <v>62</v>
      </c>
      <c r="J13" s="81">
        <f>J42+J43</f>
        <v>80</v>
      </c>
      <c r="K13" s="82" t="e">
        <f>J34+J36+J37+J39</f>
        <v>#VALUE!</v>
      </c>
      <c r="L13" s="80" t="s">
        <v>64</v>
      </c>
    </row>
    <row r="14" spans="1:12" x14ac:dyDescent="0.3">
      <c r="A14" s="92"/>
      <c r="B14" s="79" t="s">
        <v>43</v>
      </c>
      <c r="C14" s="61">
        <v>2214</v>
      </c>
      <c r="D14" s="61">
        <v>2364</v>
      </c>
      <c r="E14" s="61">
        <v>2114</v>
      </c>
      <c r="F14" s="83"/>
      <c r="G14" s="83"/>
      <c r="H14" s="80" t="s">
        <v>45</v>
      </c>
      <c r="I14" s="80" t="s">
        <v>58</v>
      </c>
      <c r="J14" s="81">
        <f t="shared" ref="J14:K15" si="0">J7</f>
        <v>140</v>
      </c>
      <c r="K14" s="82">
        <f t="shared" si="0"/>
        <v>1690</v>
      </c>
      <c r="L14" s="80" t="s">
        <v>76</v>
      </c>
    </row>
    <row r="15" spans="1:12" x14ac:dyDescent="0.3">
      <c r="A15" s="92"/>
      <c r="B15" s="79" t="s">
        <v>29</v>
      </c>
      <c r="C15" s="61">
        <v>2175</v>
      </c>
      <c r="D15" s="61">
        <v>2375</v>
      </c>
      <c r="E15" s="61">
        <v>2225</v>
      </c>
      <c r="F15" s="83"/>
      <c r="G15" s="83"/>
      <c r="H15" s="80" t="s">
        <v>50</v>
      </c>
      <c r="I15" s="80" t="s">
        <v>58</v>
      </c>
      <c r="J15" s="81">
        <f t="shared" si="0"/>
        <v>80</v>
      </c>
      <c r="K15" s="82">
        <f t="shared" si="0"/>
        <v>2037</v>
      </c>
      <c r="L15" s="80" t="s">
        <v>76</v>
      </c>
    </row>
    <row r="16" spans="1:12" x14ac:dyDescent="0.3">
      <c r="A16" s="92"/>
      <c r="B16" s="79" t="s">
        <v>31</v>
      </c>
      <c r="C16" s="61">
        <v>2215</v>
      </c>
      <c r="D16" s="61">
        <v>2315</v>
      </c>
      <c r="E16" s="61">
        <v>2015</v>
      </c>
      <c r="F16" s="83"/>
      <c r="G16" s="83"/>
      <c r="H16" s="80" t="s">
        <v>70</v>
      </c>
      <c r="I16" s="80" t="s">
        <v>68</v>
      </c>
      <c r="J16" s="81">
        <v>151</v>
      </c>
      <c r="K16" s="82">
        <v>1830</v>
      </c>
      <c r="L16" s="80" t="s">
        <v>76</v>
      </c>
    </row>
    <row r="17" spans="1:12" x14ac:dyDescent="0.3">
      <c r="A17" s="92"/>
      <c r="B17" s="79" t="s">
        <v>30</v>
      </c>
      <c r="C17" s="61">
        <v>2265</v>
      </c>
      <c r="D17" s="61">
        <v>2365</v>
      </c>
      <c r="E17" s="61">
        <v>2215</v>
      </c>
      <c r="F17" s="83"/>
      <c r="G17" s="83"/>
      <c r="H17" s="80" t="s">
        <v>72</v>
      </c>
      <c r="I17" s="80" t="s">
        <v>58</v>
      </c>
      <c r="J17" s="81">
        <f>J11</f>
        <v>338</v>
      </c>
      <c r="K17" s="82">
        <f>K11</f>
        <v>1120</v>
      </c>
      <c r="L17" s="80" t="s">
        <v>76</v>
      </c>
    </row>
    <row r="18" spans="1:12" hidden="1" x14ac:dyDescent="0.3">
      <c r="A18" s="92" t="s">
        <v>6</v>
      </c>
      <c r="B18" s="79" t="s">
        <v>32</v>
      </c>
      <c r="C18" s="61">
        <v>2600</v>
      </c>
      <c r="D18" s="61">
        <v>2800</v>
      </c>
      <c r="E18" s="61">
        <v>2600</v>
      </c>
      <c r="F18" s="83"/>
      <c r="G18" s="83"/>
      <c r="H18" s="80" t="s">
        <v>37</v>
      </c>
      <c r="I18" s="80" t="s">
        <v>52</v>
      </c>
      <c r="J18" s="81">
        <f>J5</f>
        <v>80</v>
      </c>
      <c r="K18" s="82">
        <f>K12</f>
        <v>2245</v>
      </c>
      <c r="L18" s="80" t="s">
        <v>71</v>
      </c>
    </row>
    <row r="19" spans="1:12" hidden="1" x14ac:dyDescent="0.3">
      <c r="A19" s="92"/>
      <c r="B19" s="79" t="s">
        <v>59</v>
      </c>
      <c r="C19" s="61">
        <v>2690</v>
      </c>
      <c r="D19" s="61">
        <v>2865</v>
      </c>
      <c r="E19" s="61">
        <v>2065</v>
      </c>
      <c r="F19" s="83"/>
      <c r="G19" s="83"/>
      <c r="H19" s="80" t="s">
        <v>28</v>
      </c>
      <c r="I19" s="80" t="s">
        <v>62</v>
      </c>
      <c r="J19" s="81">
        <f>J42+J43</f>
        <v>80</v>
      </c>
      <c r="K19" s="82" t="e">
        <f>J34+J36+J37+J39</f>
        <v>#VALUE!</v>
      </c>
      <c r="L19" s="80" t="s">
        <v>64</v>
      </c>
    </row>
    <row r="20" spans="1:12" x14ac:dyDescent="0.3">
      <c r="A20" s="92"/>
      <c r="B20" s="79" t="s">
        <v>43</v>
      </c>
      <c r="C20" s="61">
        <v>2214</v>
      </c>
      <c r="D20" s="61">
        <v>2364</v>
      </c>
      <c r="E20" s="61">
        <v>2114</v>
      </c>
      <c r="F20" s="83"/>
      <c r="G20" s="83"/>
      <c r="H20" s="80" t="s">
        <v>42</v>
      </c>
      <c r="I20" s="80" t="s">
        <v>58</v>
      </c>
      <c r="J20" s="81">
        <f>J14</f>
        <v>140</v>
      </c>
      <c r="K20" s="82">
        <f>K14</f>
        <v>1690</v>
      </c>
      <c r="L20" s="80" t="s">
        <v>76</v>
      </c>
    </row>
    <row r="21" spans="1:12" x14ac:dyDescent="0.3">
      <c r="A21" s="92"/>
      <c r="B21" s="79" t="s">
        <v>29</v>
      </c>
      <c r="C21" s="61">
        <v>2195</v>
      </c>
      <c r="D21" s="61">
        <v>2405</v>
      </c>
      <c r="E21" s="61">
        <v>2245</v>
      </c>
      <c r="F21" s="83"/>
      <c r="G21" s="83"/>
      <c r="H21" s="80" t="s">
        <v>28</v>
      </c>
      <c r="I21" s="80" t="s">
        <v>58</v>
      </c>
      <c r="J21" s="81">
        <f>J15</f>
        <v>80</v>
      </c>
      <c r="K21" s="82">
        <f>K8</f>
        <v>2037</v>
      </c>
      <c r="L21" s="80" t="s">
        <v>76</v>
      </c>
    </row>
    <row r="22" spans="1:12" hidden="1" x14ac:dyDescent="0.3">
      <c r="A22" s="92"/>
      <c r="B22" s="79" t="s">
        <v>15</v>
      </c>
      <c r="C22" s="61">
        <v>1250</v>
      </c>
      <c r="D22" s="61">
        <v>1400</v>
      </c>
      <c r="E22" s="61">
        <v>1500</v>
      </c>
      <c r="F22" s="83"/>
      <c r="G22" s="83"/>
      <c r="H22" s="80" t="s">
        <v>28</v>
      </c>
      <c r="I22" s="80" t="s">
        <v>66</v>
      </c>
      <c r="J22" s="81">
        <v>95</v>
      </c>
      <c r="K22" s="82">
        <v>1700</v>
      </c>
      <c r="L22" s="80" t="s">
        <v>73</v>
      </c>
    </row>
    <row r="23" spans="1:12" x14ac:dyDescent="0.3">
      <c r="A23" s="92"/>
      <c r="B23" s="79" t="s">
        <v>31</v>
      </c>
      <c r="C23" s="61">
        <v>2215</v>
      </c>
      <c r="D23" s="61">
        <v>2315</v>
      </c>
      <c r="E23" s="61">
        <v>2015</v>
      </c>
      <c r="F23" s="83"/>
      <c r="G23" s="83"/>
      <c r="H23" s="80" t="s">
        <v>14</v>
      </c>
      <c r="I23" s="80" t="s">
        <v>68</v>
      </c>
      <c r="J23" s="81">
        <v>151</v>
      </c>
      <c r="K23" s="82">
        <v>1830</v>
      </c>
      <c r="L23" s="80" t="s">
        <v>76</v>
      </c>
    </row>
    <row r="24" spans="1:12" x14ac:dyDescent="0.3">
      <c r="A24" s="92"/>
      <c r="B24" s="79" t="s">
        <v>30</v>
      </c>
      <c r="C24" s="61">
        <v>2265</v>
      </c>
      <c r="D24" s="61">
        <v>2365</v>
      </c>
      <c r="E24" s="61">
        <v>2215</v>
      </c>
      <c r="F24" s="83"/>
      <c r="G24" s="83"/>
      <c r="H24" s="80" t="s">
        <v>48</v>
      </c>
      <c r="I24" s="80" t="s">
        <v>58</v>
      </c>
      <c r="J24" s="81">
        <f>J17</f>
        <v>338</v>
      </c>
      <c r="K24" s="82">
        <f>K17</f>
        <v>1120</v>
      </c>
      <c r="L24" s="80" t="s">
        <v>76</v>
      </c>
    </row>
    <row r="25" spans="1:12" s="1" customFormat="1" hidden="1" x14ac:dyDescent="0.3">
      <c r="A25" s="92" t="s">
        <v>7</v>
      </c>
      <c r="B25" s="79" t="s">
        <v>32</v>
      </c>
      <c r="C25" s="61">
        <v>2600</v>
      </c>
      <c r="D25" s="61">
        <v>2800</v>
      </c>
      <c r="E25" s="61">
        <v>2600</v>
      </c>
      <c r="F25" s="83"/>
      <c r="G25" s="83"/>
      <c r="H25" s="80" t="s">
        <v>14</v>
      </c>
      <c r="I25" s="80" t="s">
        <v>52</v>
      </c>
      <c r="J25" s="81">
        <f>J5</f>
        <v>80</v>
      </c>
      <c r="K25" s="84">
        <f>K5</f>
        <v>2245</v>
      </c>
      <c r="L25" s="80" t="s">
        <v>65</v>
      </c>
    </row>
    <row r="26" spans="1:12" s="1" customFormat="1" hidden="1" x14ac:dyDescent="0.3">
      <c r="A26" s="92"/>
      <c r="B26" s="79" t="s">
        <v>59</v>
      </c>
      <c r="C26" s="61">
        <v>2690</v>
      </c>
      <c r="D26" s="61">
        <v>2865</v>
      </c>
      <c r="E26" s="61">
        <v>2065</v>
      </c>
      <c r="F26" s="83"/>
      <c r="G26" s="83"/>
      <c r="H26" s="80" t="s">
        <v>41</v>
      </c>
      <c r="I26" s="80" t="s">
        <v>62</v>
      </c>
      <c r="J26" s="81">
        <f>J42+J43</f>
        <v>80</v>
      </c>
      <c r="K26" s="84" t="e">
        <f>J34+J36+J37+J39</f>
        <v>#VALUE!</v>
      </c>
      <c r="L26" s="80" t="s">
        <v>64</v>
      </c>
    </row>
    <row r="27" spans="1:12" s="1" customFormat="1" x14ac:dyDescent="0.3">
      <c r="A27" s="92"/>
      <c r="B27" s="79" t="s">
        <v>43</v>
      </c>
      <c r="C27" s="61">
        <v>2214</v>
      </c>
      <c r="D27" s="61">
        <v>2364</v>
      </c>
      <c r="E27" s="61">
        <v>2114</v>
      </c>
      <c r="F27" s="83"/>
      <c r="G27" s="83"/>
      <c r="H27" s="80" t="s">
        <v>37</v>
      </c>
      <c r="I27" s="80" t="s">
        <v>58</v>
      </c>
      <c r="J27" s="81">
        <f>J20</f>
        <v>140</v>
      </c>
      <c r="K27" s="82">
        <f>K20</f>
        <v>1690</v>
      </c>
      <c r="L27" s="80" t="s">
        <v>76</v>
      </c>
    </row>
    <row r="28" spans="1:12" s="1" customFormat="1" x14ac:dyDescent="0.3">
      <c r="A28" s="92"/>
      <c r="B28" s="79" t="s">
        <v>29</v>
      </c>
      <c r="C28" s="61">
        <v>2195</v>
      </c>
      <c r="D28" s="61">
        <v>2405</v>
      </c>
      <c r="E28" s="61">
        <v>2245</v>
      </c>
      <c r="F28" s="83"/>
      <c r="G28" s="83"/>
      <c r="H28" s="80" t="s">
        <v>41</v>
      </c>
      <c r="I28" s="80" t="s">
        <v>58</v>
      </c>
      <c r="J28" s="81">
        <f>J8</f>
        <v>80</v>
      </c>
      <c r="K28" s="82">
        <f>K8</f>
        <v>2037</v>
      </c>
      <c r="L28" s="80" t="s">
        <v>76</v>
      </c>
    </row>
    <row r="29" spans="1:12" s="1" customFormat="1" hidden="1" x14ac:dyDescent="0.3">
      <c r="A29" s="92"/>
      <c r="B29" s="79" t="s">
        <v>15</v>
      </c>
      <c r="C29" s="61">
        <v>1250</v>
      </c>
      <c r="D29" s="61">
        <v>1400</v>
      </c>
      <c r="E29" s="61">
        <v>1500</v>
      </c>
      <c r="F29" s="83"/>
      <c r="G29" s="83"/>
      <c r="H29" s="80" t="s">
        <v>28</v>
      </c>
      <c r="I29" s="80" t="s">
        <v>66</v>
      </c>
      <c r="J29" s="81">
        <v>95</v>
      </c>
      <c r="K29" s="82">
        <v>1700</v>
      </c>
      <c r="L29" s="80" t="s">
        <v>73</v>
      </c>
    </row>
    <row r="30" spans="1:12" s="1" customFormat="1" x14ac:dyDescent="0.3">
      <c r="A30" s="92"/>
      <c r="B30" s="79" t="s">
        <v>31</v>
      </c>
      <c r="C30" s="61">
        <v>2215</v>
      </c>
      <c r="D30" s="61">
        <v>2315</v>
      </c>
      <c r="E30" s="61">
        <v>2015</v>
      </c>
      <c r="F30" s="83"/>
      <c r="G30" s="83"/>
      <c r="H30" s="80" t="s">
        <v>41</v>
      </c>
      <c r="I30" s="80" t="s">
        <v>68</v>
      </c>
      <c r="J30" s="81">
        <v>151</v>
      </c>
      <c r="K30" s="82">
        <v>1830</v>
      </c>
      <c r="L30" s="80" t="s">
        <v>76</v>
      </c>
    </row>
    <row r="31" spans="1:12" s="1" customFormat="1" x14ac:dyDescent="0.3">
      <c r="A31" s="92"/>
      <c r="B31" s="79" t="s">
        <v>30</v>
      </c>
      <c r="C31" s="61">
        <v>2265</v>
      </c>
      <c r="D31" s="61">
        <v>2365</v>
      </c>
      <c r="E31" s="61">
        <v>2215</v>
      </c>
      <c r="F31" s="83"/>
      <c r="G31" s="83"/>
      <c r="H31" s="80" t="s">
        <v>45</v>
      </c>
      <c r="I31" s="80" t="s">
        <v>58</v>
      </c>
      <c r="J31" s="81">
        <f>J24</f>
        <v>338</v>
      </c>
      <c r="K31" s="82">
        <f>K24</f>
        <v>1120</v>
      </c>
      <c r="L31" s="80" t="s">
        <v>76</v>
      </c>
    </row>
    <row r="32" spans="1:12" s="1" customFormat="1" ht="15" thickBot="1" x14ac:dyDescent="0.35">
      <c r="A32" s="11"/>
      <c r="B32" s="11"/>
      <c r="C32" s="6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15" thickBot="1" x14ac:dyDescent="0.35">
      <c r="A33" s="74" t="s">
        <v>16</v>
      </c>
      <c r="B33" s="75" t="s">
        <v>32</v>
      </c>
      <c r="C33" s="76" t="s">
        <v>31</v>
      </c>
      <c r="D33" s="77" t="s">
        <v>15</v>
      </c>
      <c r="E33" s="77" t="s">
        <v>43</v>
      </c>
      <c r="F33" s="77"/>
      <c r="G33" s="77"/>
      <c r="H33" s="77" t="s">
        <v>30</v>
      </c>
      <c r="I33" s="77" t="s">
        <v>29</v>
      </c>
      <c r="J33" s="78" t="s">
        <v>59</v>
      </c>
      <c r="K33" s="9"/>
      <c r="L33" s="9"/>
    </row>
    <row r="34" spans="1:12" x14ac:dyDescent="0.3">
      <c r="A34" s="68" t="s">
        <v>17</v>
      </c>
      <c r="B34" s="69">
        <v>689</v>
      </c>
      <c r="C34" s="70">
        <v>620</v>
      </c>
      <c r="D34" s="71">
        <v>430</v>
      </c>
      <c r="E34" s="71">
        <v>540</v>
      </c>
      <c r="F34" s="72"/>
      <c r="G34" s="72"/>
      <c r="H34" s="73">
        <v>100</v>
      </c>
      <c r="I34" s="71">
        <v>585</v>
      </c>
      <c r="J34" s="71">
        <v>698</v>
      </c>
      <c r="K34" s="5"/>
      <c r="L34" s="5"/>
    </row>
    <row r="35" spans="1:12" s="7" customFormat="1" x14ac:dyDescent="0.3">
      <c r="A35" s="16" t="s">
        <v>18</v>
      </c>
      <c r="B35" s="63">
        <v>886</v>
      </c>
      <c r="C35" s="62">
        <v>1100</v>
      </c>
      <c r="D35" s="62">
        <v>850</v>
      </c>
      <c r="E35" s="62">
        <v>800</v>
      </c>
      <c r="F35" s="64"/>
      <c r="G35" s="64"/>
      <c r="H35" s="62">
        <v>920</v>
      </c>
      <c r="I35" s="62">
        <v>980</v>
      </c>
      <c r="J35" s="62">
        <v>1166</v>
      </c>
    </row>
    <row r="36" spans="1:12" s="6" customFormat="1" x14ac:dyDescent="0.3">
      <c r="A36" s="17" t="s">
        <v>19</v>
      </c>
      <c r="B36" s="62">
        <v>1066</v>
      </c>
      <c r="C36" s="62">
        <v>1270</v>
      </c>
      <c r="D36" s="62">
        <v>1000</v>
      </c>
      <c r="E36" s="62">
        <v>910</v>
      </c>
      <c r="F36" s="64"/>
      <c r="G36" s="64"/>
      <c r="H36" s="62">
        <v>1120</v>
      </c>
      <c r="I36" s="62">
        <v>1135</v>
      </c>
      <c r="J36" s="62">
        <v>1340</v>
      </c>
    </row>
    <row r="37" spans="1:12" s="4" customFormat="1" x14ac:dyDescent="0.3">
      <c r="A37" s="18" t="s">
        <v>20</v>
      </c>
      <c r="B37" s="65">
        <v>31</v>
      </c>
      <c r="C37" s="66">
        <v>15</v>
      </c>
      <c r="D37" s="57">
        <v>15</v>
      </c>
      <c r="E37" s="65">
        <v>60</v>
      </c>
      <c r="F37" s="67"/>
      <c r="G37" s="67"/>
      <c r="H37" s="57">
        <v>40</v>
      </c>
      <c r="I37" s="65">
        <v>80</v>
      </c>
      <c r="J37" s="65" t="s">
        <v>60</v>
      </c>
      <c r="K37" s="6"/>
      <c r="L37" s="6"/>
    </row>
    <row r="38" spans="1:12" s="4" customFormat="1" x14ac:dyDescent="0.3">
      <c r="A38" s="18" t="s">
        <v>21</v>
      </c>
      <c r="B38" s="62">
        <v>236</v>
      </c>
      <c r="C38" s="66">
        <v>35</v>
      </c>
      <c r="D38" s="65">
        <v>150</v>
      </c>
      <c r="E38" s="65">
        <v>180</v>
      </c>
      <c r="F38" s="67"/>
      <c r="G38" s="67"/>
      <c r="H38" s="57">
        <v>45</v>
      </c>
      <c r="I38" s="65">
        <v>85</v>
      </c>
      <c r="J38" s="57" t="s">
        <v>60</v>
      </c>
      <c r="K38" s="6"/>
      <c r="L38" s="6"/>
    </row>
    <row r="39" spans="1:12" s="4" customFormat="1" x14ac:dyDescent="0.3">
      <c r="A39" s="18" t="s">
        <v>22</v>
      </c>
      <c r="B39" s="62">
        <v>223</v>
      </c>
      <c r="C39" s="62">
        <v>180</v>
      </c>
      <c r="D39" s="65">
        <v>120</v>
      </c>
      <c r="E39" s="65" t="s">
        <v>51</v>
      </c>
      <c r="F39" s="67"/>
      <c r="G39" s="67"/>
      <c r="H39" s="57">
        <v>50</v>
      </c>
      <c r="I39" s="65">
        <v>152</v>
      </c>
      <c r="J39" s="65">
        <v>183</v>
      </c>
      <c r="K39" s="6"/>
      <c r="L39" s="6"/>
    </row>
    <row r="40" spans="1:12" s="4" customFormat="1" x14ac:dyDescent="0.3">
      <c r="A40" s="18" t="s">
        <v>34</v>
      </c>
      <c r="B40" s="57" t="s">
        <v>51</v>
      </c>
      <c r="C40" s="66">
        <v>21</v>
      </c>
      <c r="D40" s="57" t="s">
        <v>51</v>
      </c>
      <c r="E40" s="57" t="s">
        <v>51</v>
      </c>
      <c r="F40" s="67"/>
      <c r="G40" s="67"/>
      <c r="H40" s="57">
        <v>23</v>
      </c>
      <c r="I40" s="57" t="s">
        <v>51</v>
      </c>
      <c r="J40" s="65">
        <v>84</v>
      </c>
      <c r="K40" s="6"/>
      <c r="L40" s="6"/>
    </row>
    <row r="41" spans="1:12" s="4" customFormat="1" x14ac:dyDescent="0.3">
      <c r="A41" s="18" t="s">
        <v>74</v>
      </c>
      <c r="B41" s="57" t="s">
        <v>60</v>
      </c>
      <c r="C41" s="66" t="s">
        <v>60</v>
      </c>
      <c r="D41" s="57" t="s">
        <v>60</v>
      </c>
      <c r="E41" s="57">
        <v>60</v>
      </c>
      <c r="F41" s="67"/>
      <c r="G41" s="67"/>
      <c r="H41" s="57" t="s">
        <v>60</v>
      </c>
      <c r="I41" s="57" t="s">
        <v>60</v>
      </c>
      <c r="J41" s="65" t="s">
        <v>60</v>
      </c>
      <c r="K41" s="6"/>
      <c r="L41" s="6"/>
    </row>
    <row r="42" spans="1:12" s="4" customFormat="1" x14ac:dyDescent="0.3">
      <c r="A42" s="18" t="s">
        <v>23</v>
      </c>
      <c r="B42" s="57">
        <v>60</v>
      </c>
      <c r="C42" s="57">
        <v>60</v>
      </c>
      <c r="D42" s="57">
        <v>60</v>
      </c>
      <c r="E42" s="57">
        <v>60</v>
      </c>
      <c r="F42" s="67"/>
      <c r="G42" s="67"/>
      <c r="H42" s="57">
        <v>60</v>
      </c>
      <c r="I42" s="57">
        <v>60</v>
      </c>
      <c r="J42" s="57">
        <v>60</v>
      </c>
      <c r="K42" s="6"/>
      <c r="L42" s="6"/>
    </row>
    <row r="43" spans="1:12" s="4" customFormat="1" x14ac:dyDescent="0.3">
      <c r="A43" s="18" t="s">
        <v>26</v>
      </c>
      <c r="B43" s="57">
        <v>20</v>
      </c>
      <c r="C43" s="57">
        <v>20</v>
      </c>
      <c r="D43" s="57">
        <v>20</v>
      </c>
      <c r="E43" s="57">
        <v>20</v>
      </c>
      <c r="F43" s="57"/>
      <c r="G43" s="57"/>
      <c r="H43" s="57">
        <v>20</v>
      </c>
      <c r="I43" s="57">
        <v>20</v>
      </c>
      <c r="J43" s="57">
        <v>20</v>
      </c>
      <c r="K43" s="6"/>
      <c r="L43" s="6"/>
    </row>
    <row r="44" spans="1:12" s="4" customFormat="1" x14ac:dyDescent="0.3">
      <c r="I44" s="6"/>
      <c r="J44" s="6"/>
      <c r="K44" s="6"/>
      <c r="L44" s="6"/>
    </row>
    <row r="45" spans="1:12" s="4" customFormat="1" x14ac:dyDescent="0.3">
      <c r="I45" s="6"/>
      <c r="J45" s="6"/>
      <c r="K45" s="6"/>
      <c r="L45" s="6"/>
    </row>
    <row r="46" spans="1:12" s="4" customFormat="1" x14ac:dyDescent="0.3">
      <c r="I46" s="6"/>
      <c r="J46" s="6"/>
      <c r="K46" s="6"/>
      <c r="L46" s="6"/>
    </row>
    <row r="47" spans="1:12" s="4" customFormat="1" x14ac:dyDescent="0.3">
      <c r="I47" s="6"/>
      <c r="J47" s="6"/>
      <c r="K47" s="6"/>
      <c r="L47" s="6"/>
    </row>
    <row r="48" spans="1:12" s="4" customFormat="1" x14ac:dyDescent="0.3">
      <c r="I48" s="6"/>
      <c r="J48" s="6"/>
      <c r="K48" s="6"/>
      <c r="L48" s="6"/>
    </row>
    <row r="49" spans="9:12" s="4" customFormat="1" x14ac:dyDescent="0.3">
      <c r="I49" s="6"/>
      <c r="J49" s="6"/>
      <c r="K49" s="6"/>
      <c r="L49" s="6"/>
    </row>
    <row r="50" spans="9:12" s="4" customFormat="1" x14ac:dyDescent="0.3">
      <c r="I50" s="6"/>
      <c r="J50" s="6"/>
      <c r="K50" s="6"/>
      <c r="L50" s="6"/>
    </row>
    <row r="51" spans="9:12" s="4" customFormat="1" x14ac:dyDescent="0.3">
      <c r="I51" s="6"/>
      <c r="J51" s="6"/>
      <c r="K51" s="6"/>
      <c r="L51" s="6"/>
    </row>
    <row r="52" spans="9:12" s="4" customFormat="1" x14ac:dyDescent="0.3">
      <c r="I52" s="6"/>
      <c r="J52" s="6"/>
      <c r="K52" s="6"/>
      <c r="L52" s="6"/>
    </row>
    <row r="53" spans="9:12" s="4" customFormat="1" x14ac:dyDescent="0.3">
      <c r="I53" s="6"/>
      <c r="J53" s="6"/>
      <c r="K53" s="6"/>
      <c r="L53" s="6"/>
    </row>
    <row r="54" spans="9:12" s="4" customFormat="1" x14ac:dyDescent="0.3">
      <c r="I54" s="6"/>
      <c r="J54" s="6"/>
      <c r="K54" s="6"/>
      <c r="L54" s="6"/>
    </row>
    <row r="55" spans="9:12" s="4" customFormat="1" x14ac:dyDescent="0.3">
      <c r="I55" s="6"/>
      <c r="J55" s="6"/>
      <c r="K55" s="6"/>
      <c r="L55" s="6"/>
    </row>
    <row r="56" spans="9:12" s="4" customFormat="1" x14ac:dyDescent="0.3">
      <c r="I56" s="6"/>
      <c r="J56" s="6"/>
      <c r="K56" s="6"/>
      <c r="L56" s="6"/>
    </row>
    <row r="57" spans="9:12" s="4" customFormat="1" x14ac:dyDescent="0.3">
      <c r="I57" s="6"/>
      <c r="J57" s="6"/>
      <c r="K57" s="6"/>
      <c r="L57" s="6"/>
    </row>
    <row r="58" spans="9:12" s="4" customFormat="1" x14ac:dyDescent="0.3">
      <c r="I58" s="6"/>
      <c r="J58" s="6"/>
      <c r="K58" s="6"/>
      <c r="L58" s="6"/>
    </row>
    <row r="59" spans="9:12" s="4" customFormat="1" x14ac:dyDescent="0.3">
      <c r="I59" s="6"/>
      <c r="J59" s="6"/>
      <c r="K59" s="6"/>
      <c r="L59" s="6"/>
    </row>
  </sheetData>
  <sheetProtection algorithmName="SHA-512" hashValue="UyI8GdykLAgoLoYR3EayxkEnipOA1qRrGJRIEWN6yjO5sMYEC+n2Tn2S3eJ6hIKBj+zMc/mqrw2z5/haQI3w1g==" saltValue="1+7+06/UgoIoS783eP7ppg==" spinCount="100000" sheet="1" objects="1" scenarios="1"/>
  <autoFilter ref="A4:K31" xr:uid="{00000000-0009-0000-0000-000001000000}">
    <filterColumn colId="1">
      <filters>
        <filter val="CMA CGM"/>
        <filter val="HMM"/>
        <filter val="ONE"/>
        <filter val="PIL"/>
      </filters>
    </filterColumn>
  </autoFilter>
  <mergeCells count="6">
    <mergeCell ref="A1:L2"/>
    <mergeCell ref="A5:A11"/>
    <mergeCell ref="A12:A17"/>
    <mergeCell ref="A18:A24"/>
    <mergeCell ref="A25:A31"/>
    <mergeCell ref="A3:L3"/>
  </mergeCells>
  <pageMargins left="0.59055118110236227" right="0.59055118110236227" top="0.59055118110236227" bottom="0.59055118110236227" header="0.51181102362204722" footer="0.51181102362204722"/>
  <pageSetup paperSize="9" scale="5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4C6CA9C53C44C92D750C7BA656CB7" ma:contentTypeVersion="6" ma:contentTypeDescription="Crie um novo documento." ma:contentTypeScope="" ma:versionID="4ac9e67a25006248e90e1cfd1a1d213c">
  <xsd:schema xmlns:xsd="http://www.w3.org/2001/XMLSchema" xmlns:xs="http://www.w3.org/2001/XMLSchema" xmlns:p="http://schemas.microsoft.com/office/2006/metadata/properties" xmlns:ns2="8181d26a-25ac-4c8c-9c86-f89b3c4e00e4" xmlns:ns3="6b134bcf-5e1a-42e1-919a-27943c7caa61" targetNamespace="http://schemas.microsoft.com/office/2006/metadata/properties" ma:root="true" ma:fieldsID="c311b8ee270032e9d7138aa3bf5324f0" ns2:_="" ns3:_="">
    <xsd:import namespace="8181d26a-25ac-4c8c-9c86-f89b3c4e00e4"/>
    <xsd:import namespace="6b134bcf-5e1a-42e1-919a-27943c7ca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d26a-25ac-4c8c-9c86-f89b3c4e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34bcf-5e1a-42e1-919a-27943c7ca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629E9-7F90-46CD-95BF-3D6203EEF817}">
  <ds:schemaRefs>
    <ds:schemaRef ds:uri="8181d26a-25ac-4c8c-9c86-f89b3c4e00e4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b134bcf-5e1a-42e1-919a-27943c7caa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457038-DB38-45BA-9E50-C2969E9D4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d26a-25ac-4c8c-9c86-f89b3c4e00e4"/>
    <ds:schemaRef ds:uri="6b134bcf-5e1a-42e1-919a-27943c7ca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6ED95D-9773-47BC-AACA-389D4255C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VAL 01 A 14 ABRIL</vt:lpstr>
      <vt:lpstr>VAL 07 MARÇO</vt:lpstr>
      <vt:lpstr>'VAL 01 A 14 ABRIL'!Area_de_impressao</vt:lpstr>
      <vt:lpstr>'VAL 07 MARÇO'!Area_de_impressao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Saez</dc:creator>
  <cp:lastModifiedBy>Fernanda AD Shipping</cp:lastModifiedBy>
  <cp:revision>2</cp:revision>
  <cp:lastPrinted>2025-09-22T12:45:34Z</cp:lastPrinted>
  <dcterms:created xsi:type="dcterms:W3CDTF">2011-07-19T17:35:58Z</dcterms:created>
  <dcterms:modified xsi:type="dcterms:W3CDTF">2026-02-25T13:48:14Z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0x0101004034C6CA9C53C44C92D750C7BA656CB7</vt:lpwstr>
  </property>
</Properties>
</file>